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0\"/>
    </mc:Choice>
  </mc:AlternateContent>
  <xr:revisionPtr revIDLastSave="0" documentId="13_ncr:1_{A2F93FC6-4744-4C17-BD91-7005DAC7957A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2" l="1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63" i="2"/>
  <c r="G63" i="2"/>
  <c r="F63" i="2"/>
  <c r="E63" i="2"/>
  <c r="D63" i="2"/>
  <c r="H62" i="2"/>
  <c r="G62" i="2"/>
  <c r="F62" i="2"/>
  <c r="E62" i="2"/>
  <c r="D62" i="2"/>
  <c r="H61" i="2"/>
  <c r="G61" i="2"/>
  <c r="F61" i="2"/>
  <c r="E61" i="2"/>
  <c r="D61" i="2"/>
  <c r="H54" i="2"/>
  <c r="G54" i="2"/>
  <c r="F54" i="2"/>
  <c r="E54" i="2"/>
  <c r="D54" i="2"/>
  <c r="H5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<sst xmlns="http://schemas.openxmlformats.org/spreadsheetml/2006/main" count="225" uniqueCount="135">
  <si>
    <t>СВОДКА ЗАТРАТ</t>
  </si>
  <si>
    <t>P_0810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</si>
  <si>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</si>
  <si>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</si>
  <si>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</si>
  <si>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</si>
  <si>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</si>
  <si>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</si>
  <si>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</si>
  <si>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</si>
  <si>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</si>
  <si>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</si>
  <si>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</si>
  <si>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</si>
  <si>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</si>
  <si>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</si>
  <si>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</si>
  <si>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</si>
  <si>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</si>
  <si>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</si>
  <si>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</si>
  <si>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</si>
  <si>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</si>
  <si>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</si>
  <si>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</si>
  <si>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</si>
  <si>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</si>
  <si>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</si>
  <si>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</si>
  <si>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</si>
  <si>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</si>
  <si>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</si>
  <si>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</si>
  <si>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</si>
  <si>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</si>
  <si>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</si>
  <si>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</si>
  <si>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</si>
  <si>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</si>
  <si>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</si>
  <si>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</si>
  <si>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</si>
  <si>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</si>
  <si>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</si>
  <si>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</si>
  <si>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</si>
  <si>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</si>
  <si>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</si>
  <si>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</si>
  <si>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</si>
  <si>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</si>
  <si>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</si>
  <si>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</si>
  <si>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</si>
  <si>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</si>
  <si>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</si>
  <si>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</si>
  <si>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</si>
  <si>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</si>
  <si>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</si>
  <si>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</si>
  <si>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</si>
  <si>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</si>
  <si>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</si>
  <si>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</si>
  <si>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</si>
  <si>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</si>
  <si>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</si>
  <si>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</si>
  <si>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</si>
  <si>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</si>
  <si>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</si>
  <si>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</si>
  <si>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</si>
  <si>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</si>
  <si>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</si>
  <si>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</si>
  <si>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</si>
  <si>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</si>
  <si>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</si>
  <si>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</si>
  <si>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</si>
  <si>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</si>
  <si>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</si>
  <si>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</si>
  <si>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</si>
  <si>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</si>
  <si>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</si>
  <si>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</si>
  <si>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</si>
  <si>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</si>
  <si>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</si>
  <si>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</si>
  <si>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</si>
  <si>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</si>
  <si>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</si>
  <si>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</si>
  <si>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</si>
  <si>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</si>
  <si>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</si>
  <si>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</si>
  <si>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</si>
  <si>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</si>
  <si>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</si>
  <si>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</si>
  <si>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</si>
  <si>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</si>
  <si>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</si>
  <si>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</si>
  <si>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</si>
  <si>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</si>
  <si>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</si>
  <si>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</si>
  <si>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</si>
  <si>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</si>
  <si>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</si>
  <si>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</si>
  <si>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</si>
  <si>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</si>
  <si>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</si>
  <si>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</si>
  <si>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</si>
  <si>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</si>
  <si>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</si>
  <si>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</si>
  <si>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</si>
  <si>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</si>
  <si>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</si>
  <si>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</si>
  <si>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</si>
  <si>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Реконструкция КТП Прб. 403 10/0,4/250 ВЛ-10кВ Ф-4 ПС 110/10 Преображенка с заменой на КТП 10/0,4кВ 250 кВА</t>
  </si>
  <si>
    <t>Реконструкция КТП Прб. 403 10/0,4/250 ВЛ-10кВ Ф-4 ПС 110/10 Преображенка с заменой на КТП 10/0,4кВ 250 кВА</t>
  </si>
  <si>
    <t>Реконструкция КТП Прб. 403 10/0,4/250 ВЛ-10кВ Ф-4 ПС 110/10 Преображенка с заменой на КТП 10/0,4кВ 250 кВА</t>
  </si>
  <si>
    <t>Реконструкция КТП Прб. 403 10/0,4/250 ВЛ-10кВ Ф-4 ПС 110/10 Преображенка с заменой на КТП 10/0,4кВ 250 кВА</t>
  </si>
  <si>
    <t>Реконструкция КТП Прб. 403 10/0,4/250 ВЛ-10кВ Ф-4 ПС 110/10 Преображенка с заменой на КТП 10/0,4кВ 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</si>
</sst>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204"/>
      <scheme val="minor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9" fillId="0" borderId="0" applyFont="0" applyFill="0" applyBorder="0" applyAlignment="0" applyProtection="0"/>
    <xf numFmtId="0" fontId="17" fillId="0" borderId="0"/>
    <xf numFmtId="0" fontId="17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2" applyFont="1" applyBorder="1" applyAlignment="1">
      <alignment horizontal="center" vertical="center" wrapText="1"/>
    </xf>
    <xf numFmtId="0" fontId="14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3" fillId="0" borderId="1" xfId="2" applyFont="1" applyBorder="1" applyAlignment="1">
      <alignment horizontal="left" vertical="center" wrapText="1"/>
    </xf>
    <xf numFmtId="168" fontId="13" fillId="0" borderId="1" xfId="2" applyNumberFormat="1" applyFont="1" applyBorder="1" applyAlignment="1">
      <alignment horizontal="center" vertical="center" wrapText="1"/>
    </xf>
    <xf numFmtId="49" fontId="13" fillId="0" borderId="1" xfId="2" applyNumberFormat="1" applyFont="1" applyBorder="1" applyAlignment="1">
      <alignment horizontal="center" vertical="center" wrapText="1"/>
    </xf>
    <xf numFmtId="173" fontId="13" fillId="0" borderId="1" xfId="2" applyNumberFormat="1" applyFont="1" applyBorder="1" applyAlignment="1">
      <alignment vertical="center" wrapText="1"/>
    </xf>
    <xf numFmtId="173" fontId="14" fillId="0" borderId="0" xfId="3" applyNumberFormat="1" applyFont="1" applyAlignment="1">
      <alignment vertical="center"/>
    </xf>
    <xf numFmtId="0" fontId="13" fillId="2" borderId="0" xfId="3" applyFont="1" applyFill="1" applyAlignment="1">
      <alignment horizontal="center" vertical="center" wrapText="1"/>
    </xf>
    <xf numFmtId="0" fontId="13" fillId="2" borderId="0" xfId="3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3" applyNumberFormat="1" applyFont="1" applyAlignment="1">
      <alignment vertical="center"/>
    </xf>
    <xf numFmtId="170" fontId="14" fillId="0" borderId="0" xfId="3" applyNumberFormat="1" applyFont="1" applyAlignment="1">
      <alignment vertical="center"/>
    </xf>
    <xf numFmtId="175" fontId="14" fillId="0" borderId="0" xfId="3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3" applyNumberFormat="1" applyFont="1" applyAlignment="1">
      <alignment vertical="center"/>
    </xf>
    <xf numFmtId="10" fontId="14" fillId="0" borderId="0" xfId="4" applyNumberFormat="1" applyFont="1" applyFill="1" applyAlignment="1">
      <alignment vertical="center"/>
    </xf>
    <xf numFmtId="0" fontId="13" fillId="2" borderId="0" xfId="2" applyFont="1" applyFill="1" applyAlignment="1">
      <alignment horizontal="right" vertical="center"/>
    </xf>
    <xf numFmtId="170" fontId="16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70" fontId="16" fillId="0" borderId="0" xfId="3" applyNumberFormat="1" applyFont="1" applyAlignment="1">
      <alignment vertical="center"/>
    </xf>
    <xf numFmtId="168" fontId="14" fillId="0" borderId="0" xfId="3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3" applyFont="1" applyAlignment="1">
      <alignment vertical="center"/>
    </xf>
    <xf numFmtId="178" fontId="14" fillId="0" borderId="0" xfId="3" applyNumberFormat="1" applyFont="1" applyAlignment="1">
      <alignment vertical="center"/>
    </xf>
    <xf numFmtId="0" fontId="13" fillId="0" borderId="0" xfId="2" applyFont="1" applyAlignment="1">
      <alignment horizontal="left" vertical="center"/>
    </xf>
    <xf numFmtId="177" fontId="14" fillId="0" borderId="0" xfId="3" applyNumberFormat="1" applyFont="1" applyAlignment="1">
      <alignment vertical="center"/>
    </xf>
    <xf numFmtId="2" fontId="13" fillId="2" borderId="0" xfId="3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8"/>
    </xf>
  </cellXfs>
  <cellStyles count="6">
    <cellStyle name="Normal" xfId="2" xr:uid="{00000000-0005-0000-0000-000031000000}"/>
    <cellStyle name="Обычный" xfId="0" builtinId="0"/>
    <cellStyle name="Обычный 2" xfId="3" xr:uid="{00000000-0005-0000-0000-000032000000}"/>
    <cellStyle name="Процентный 2" xfId="4" xr:uid="{00000000-0005-0000-0000-000033000000}"/>
    <cellStyle name="Финансовый" xfId="1" builtinId="3"/>
    <cellStyle name="Финансовый 2" xfId="5" xr:uid="{00000000-0005-0000-0000-000034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" customWidth="1"/>
    <col min="7" max="9" width="16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130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ССР!G57*1.2</f>
        <v>468.45600000000002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468.45600000000002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78.075999999999993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543.40535285845795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0.75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407.554014643843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ССР!D67+ССР!E67</f>
        <v>450.394465129514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ССР!F67</f>
        <v>3774.1757436294602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(ССР!G63-ССР!G57)*1.2</f>
        <v>108.00203999999999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4332.5722487589701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722.09537875897104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5247.9337479550404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0.75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3935.9503109662801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4343.5043256101299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2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332.56706822870001</v>
      </c>
      <c r="E25" s="41">
        <v>13.899250080810001</v>
      </c>
      <c r="F25" s="41">
        <v>3053.5402456549</v>
      </c>
      <c r="G25" s="41">
        <v>0</v>
      </c>
      <c r="H25" s="41">
        <v>3400.0065639643999</v>
      </c>
    </row>
    <row r="26" spans="1:8">
      <c r="A26" s="2"/>
      <c r="B26" s="33"/>
      <c r="C26" s="33" t="s">
        <v>43</v>
      </c>
      <c r="D26" s="41">
        <v>332.56706822870001</v>
      </c>
      <c r="E26" s="41">
        <v>13.899250080810001</v>
      </c>
      <c r="F26" s="41">
        <v>3053.5402456549</v>
      </c>
      <c r="G26" s="41">
        <v>0</v>
      </c>
      <c r="H26" s="41">
        <v>3400.0065639643999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332.56706822870001</v>
      </c>
      <c r="E42" s="41">
        <v>13.899250080810001</v>
      </c>
      <c r="F42" s="41">
        <v>3053.5402456549</v>
      </c>
      <c r="G42" s="41">
        <v>0</v>
      </c>
      <c r="H42" s="41">
        <v>3400.0065639643999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8.3141767057175002</v>
      </c>
      <c r="E44" s="41">
        <v>0.34748125202024999</v>
      </c>
      <c r="F44" s="41">
        <v>0</v>
      </c>
      <c r="G44" s="41">
        <v>0</v>
      </c>
      <c r="H44" s="41">
        <v>8.6616579577378001</v>
      </c>
    </row>
    <row r="45" spans="1:8">
      <c r="A45" s="2"/>
      <c r="B45" s="33"/>
      <c r="C45" s="33" t="s">
        <v>58</v>
      </c>
      <c r="D45" s="41">
        <v>8.3141767057175002</v>
      </c>
      <c r="E45" s="41">
        <v>0.34748125202024999</v>
      </c>
      <c r="F45" s="41">
        <v>0</v>
      </c>
      <c r="G45" s="41">
        <v>0</v>
      </c>
      <c r="H45" s="41">
        <v>8.6616579577378001</v>
      </c>
    </row>
    <row r="46" spans="1:8">
      <c r="A46" s="2"/>
      <c r="B46" s="33"/>
      <c r="C46" s="33" t="s">
        <v>59</v>
      </c>
      <c r="D46" s="41">
        <v>340.88124493442001</v>
      </c>
      <c r="E46" s="41">
        <v>14.24673133283</v>
      </c>
      <c r="F46" s="41">
        <v>3053.5402456549</v>
      </c>
      <c r="G46" s="41">
        <v>0</v>
      </c>
      <c r="H46" s="41">
        <v>3408.6682219221002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62</v>
      </c>
      <c r="D48" s="41">
        <v>0</v>
      </c>
      <c r="E48" s="41">
        <v>0</v>
      </c>
      <c r="F48" s="41">
        <v>0</v>
      </c>
      <c r="G48" s="41">
        <v>76.010000000000005</v>
      </c>
      <c r="H48" s="41">
        <v>76.010000000000005</v>
      </c>
    </row>
    <row r="49" spans="1:8" ht="31.2">
      <c r="A49" s="2">
        <v>4</v>
      </c>
      <c r="B49" s="2" t="s">
        <v>63</v>
      </c>
      <c r="C49" s="48" t="s">
        <v>64</v>
      </c>
      <c r="D49" s="41">
        <v>8.8970004927882993</v>
      </c>
      <c r="E49" s="41">
        <v>0.37183968778686999</v>
      </c>
      <c r="F49" s="41">
        <v>0</v>
      </c>
      <c r="G49" s="41">
        <v>0</v>
      </c>
      <c r="H49" s="41">
        <v>9.2688401805752001</v>
      </c>
    </row>
    <row r="50" spans="1:8">
      <c r="A50" s="2"/>
      <c r="B50" s="33"/>
      <c r="C50" s="33" t="s">
        <v>65</v>
      </c>
      <c r="D50" s="41">
        <v>8.8970004927882993</v>
      </c>
      <c r="E50" s="41">
        <v>0.37183968778686999</v>
      </c>
      <c r="F50" s="41">
        <v>0</v>
      </c>
      <c r="G50" s="41">
        <v>76.010000000000005</v>
      </c>
      <c r="H50" s="41">
        <v>85.278840180575003</v>
      </c>
    </row>
    <row r="51" spans="1:8">
      <c r="A51" s="2"/>
      <c r="B51" s="33"/>
      <c r="C51" s="33" t="s">
        <v>66</v>
      </c>
      <c r="D51" s="41">
        <v>349.77824542720998</v>
      </c>
      <c r="E51" s="41">
        <v>14.618571020617001</v>
      </c>
      <c r="F51" s="41">
        <v>3053.5402456549</v>
      </c>
      <c r="G51" s="41">
        <v>76.010000000000005</v>
      </c>
      <c r="H51" s="41">
        <v>3493.9470621026999</v>
      </c>
    </row>
    <row r="52" spans="1:8" ht="31.5" customHeight="1">
      <c r="A52" s="2"/>
      <c r="B52" s="33"/>
      <c r="C52" s="33" t="s">
        <v>67</v>
      </c>
      <c r="D52" s="41"/>
      <c r="E52" s="41"/>
      <c r="F52" s="41"/>
      <c r="G52" s="41"/>
      <c r="H52" s="41"/>
    </row>
    <row r="53" spans="1:8">
      <c r="A53" s="2"/>
      <c r="B53" s="2"/>
      <c r="C53" s="48"/>
      <c r="D53" s="41"/>
      <c r="E53" s="41"/>
      <c r="F53" s="41"/>
      <c r="G53" s="41"/>
      <c r="H53" s="41">
        <f>SUM(D53:G53)</f>
        <v>0</v>
      </c>
    </row>
    <row r="54" spans="1:8">
      <c r="A54" s="2"/>
      <c r="B54" s="33"/>
      <c r="C54" s="33" t="s">
        <v>68</v>
      </c>
      <c r="D54" s="41">
        <f>SUM(D53:D53)</f>
        <v>0</v>
      </c>
      <c r="E54" s="41">
        <f>SUM(E53:E53)</f>
        <v>0</v>
      </c>
      <c r="F54" s="41">
        <f>SUM(F53:F53)</f>
        <v>0</v>
      </c>
      <c r="G54" s="41">
        <f>SUM(G53:G53)</f>
        <v>0</v>
      </c>
      <c r="H54" s="41">
        <f>SUM(D54:G54)</f>
        <v>0</v>
      </c>
    </row>
    <row r="55" spans="1:8">
      <c r="A55" s="2"/>
      <c r="B55" s="33"/>
      <c r="C55" s="33" t="s">
        <v>69</v>
      </c>
      <c r="D55" s="41">
        <v>349.77824542720998</v>
      </c>
      <c r="E55" s="41">
        <v>14.618571020617001</v>
      </c>
      <c r="F55" s="41">
        <v>3053.5402456549</v>
      </c>
      <c r="G55" s="41">
        <v>76.010000000000005</v>
      </c>
      <c r="H55" s="41">
        <v>3493.9470621026999</v>
      </c>
    </row>
    <row r="56" spans="1:8" ht="157.5" customHeight="1">
      <c r="A56" s="2"/>
      <c r="B56" s="33"/>
      <c r="C56" s="33" t="s">
        <v>70</v>
      </c>
      <c r="D56" s="41"/>
      <c r="E56" s="41"/>
      <c r="F56" s="41"/>
      <c r="G56" s="41"/>
      <c r="H56" s="41"/>
    </row>
    <row r="57" spans="1:8">
      <c r="A57" s="2">
        <v>5</v>
      </c>
      <c r="B57" s="2" t="s">
        <v>71</v>
      </c>
      <c r="C57" s="48" t="s">
        <v>72</v>
      </c>
      <c r="D57" s="41">
        <v>0</v>
      </c>
      <c r="E57" s="41">
        <v>0</v>
      </c>
      <c r="F57" s="41">
        <v>0</v>
      </c>
      <c r="G57" s="41">
        <v>390.38</v>
      </c>
      <c r="H57" s="41">
        <v>390.38</v>
      </c>
    </row>
    <row r="58" spans="1:8">
      <c r="A58" s="2"/>
      <c r="B58" s="33"/>
      <c r="C58" s="33" t="s">
        <v>73</v>
      </c>
      <c r="D58" s="41">
        <v>0</v>
      </c>
      <c r="E58" s="41">
        <v>0</v>
      </c>
      <c r="F58" s="41">
        <v>0</v>
      </c>
      <c r="G58" s="41">
        <v>390.38</v>
      </c>
      <c r="H58" s="41">
        <v>390.38</v>
      </c>
    </row>
    <row r="59" spans="1:8">
      <c r="A59" s="2"/>
      <c r="B59" s="33"/>
      <c r="C59" s="33" t="s">
        <v>74</v>
      </c>
      <c r="D59" s="41">
        <v>349.77824542720998</v>
      </c>
      <c r="E59" s="41">
        <v>14.618571020617001</v>
      </c>
      <c r="F59" s="41">
        <v>3053.5402456549</v>
      </c>
      <c r="G59" s="41">
        <v>466.39</v>
      </c>
      <c r="H59" s="41">
        <v>3884.3270621027</v>
      </c>
    </row>
    <row r="60" spans="1:8">
      <c r="A60" s="2"/>
      <c r="B60" s="33"/>
      <c r="C60" s="33" t="s">
        <v>75</v>
      </c>
      <c r="D60" s="41"/>
      <c r="E60" s="41"/>
      <c r="F60" s="41"/>
      <c r="G60" s="41"/>
      <c r="H60" s="41"/>
    </row>
    <row r="61" spans="1:8" ht="47.25" customHeight="1">
      <c r="A61" s="2">
        <v>6</v>
      </c>
      <c r="B61" s="2" t="s">
        <v>76</v>
      </c>
      <c r="C61" s="48" t="s">
        <v>77</v>
      </c>
      <c r="D61" s="41">
        <f>D59*3%</f>
        <v>10.4933473628163</v>
      </c>
      <c r="E61" s="41">
        <f>E59*3%</f>
        <v>0.43855713061850998</v>
      </c>
      <c r="F61" s="41">
        <f>F59*3%</f>
        <v>91.606207369646995</v>
      </c>
      <c r="G61" s="41">
        <f>G59*3%</f>
        <v>13.9917</v>
      </c>
      <c r="H61" s="41">
        <f>SUM(D61:G61)</f>
        <v>116.529811863082</v>
      </c>
    </row>
    <row r="62" spans="1:8">
      <c r="A62" s="2"/>
      <c r="B62" s="33"/>
      <c r="C62" s="33" t="s">
        <v>78</v>
      </c>
      <c r="D62" s="41">
        <f>D61</f>
        <v>10.4933473628163</v>
      </c>
      <c r="E62" s="41">
        <f>E61</f>
        <v>0.43855713061850998</v>
      </c>
      <c r="F62" s="41">
        <f>F61</f>
        <v>91.606207369646995</v>
      </c>
      <c r="G62" s="41">
        <f>G61</f>
        <v>13.9917</v>
      </c>
      <c r="H62" s="41">
        <f>SUM(D62:G62)</f>
        <v>116.529811863082</v>
      </c>
    </row>
    <row r="63" spans="1:8">
      <c r="A63" s="2"/>
      <c r="B63" s="33"/>
      <c r="C63" s="33" t="s">
        <v>79</v>
      </c>
      <c r="D63" s="41">
        <f>D62+D59</f>
        <v>360.27159279002598</v>
      </c>
      <c r="E63" s="41">
        <f>E62+E59</f>
        <v>15.057128151235499</v>
      </c>
      <c r="F63" s="41">
        <f>F62+F59</f>
        <v>3145.1464530245498</v>
      </c>
      <c r="G63" s="41">
        <f>G62+G59</f>
        <v>480.38170000000002</v>
      </c>
      <c r="H63" s="41">
        <f>SUM(D63:G63)</f>
        <v>4000.8568739658099</v>
      </c>
    </row>
    <row r="64" spans="1:8">
      <c r="A64" s="2"/>
      <c r="B64" s="33"/>
      <c r="C64" s="33" t="s">
        <v>80</v>
      </c>
      <c r="D64" s="41"/>
      <c r="E64" s="41"/>
      <c r="F64" s="41"/>
      <c r="G64" s="41"/>
      <c r="H64" s="41"/>
    </row>
    <row r="65" spans="1:8">
      <c r="A65" s="2">
        <v>7</v>
      </c>
      <c r="B65" s="2" t="s">
        <v>81</v>
      </c>
      <c r="C65" s="48" t="s">
        <v>82</v>
      </c>
      <c r="D65" s="41">
        <f>D63*20%</f>
        <v>72.054318558005207</v>
      </c>
      <c r="E65" s="41">
        <f>E63*20%</f>
        <v>3.0114256302470999</v>
      </c>
      <c r="F65" s="41">
        <f>F63*20%</f>
        <v>629.02929060490897</v>
      </c>
      <c r="G65" s="41">
        <f>G63*20%</f>
        <v>96.076340000000002</v>
      </c>
      <c r="H65" s="41">
        <f>SUM(D65:G65)</f>
        <v>800.17137479316204</v>
      </c>
    </row>
    <row r="66" spans="1:8">
      <c r="A66" s="2"/>
      <c r="B66" s="33"/>
      <c r="C66" s="33" t="s">
        <v>83</v>
      </c>
      <c r="D66" s="41">
        <f>D65</f>
        <v>72.054318558005207</v>
      </c>
      <c r="E66" s="41">
        <f>E65</f>
        <v>3.0114256302470999</v>
      </c>
      <c r="F66" s="41">
        <f>F65</f>
        <v>629.02929060490897</v>
      </c>
      <c r="G66" s="41">
        <f>G65</f>
        <v>96.076340000000002</v>
      </c>
      <c r="H66" s="41">
        <f>SUM(D66:G66)</f>
        <v>800.17137479316204</v>
      </c>
    </row>
    <row r="67" spans="1:8">
      <c r="A67" s="2"/>
      <c r="B67" s="33"/>
      <c r="C67" s="33" t="s">
        <v>84</v>
      </c>
      <c r="D67" s="41">
        <f>D66+D63</f>
        <v>432.32591134803198</v>
      </c>
      <c r="E67" s="41">
        <f>E66+E63</f>
        <v>18.068553781482599</v>
      </c>
      <c r="F67" s="41">
        <f>F66+F63</f>
        <v>3774.1757436294602</v>
      </c>
      <c r="G67" s="41">
        <f>G66+G63</f>
        <v>576.45803999999998</v>
      </c>
      <c r="H67" s="41">
        <f>SUM(D67:G67)</f>
        <v>4801.0282487589702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92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93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72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A7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99</v>
      </c>
      <c r="B1" s="10" t="s">
        <v>100</v>
      </c>
      <c r="C1" s="10" t="s">
        <v>101</v>
      </c>
      <c r="D1" s="10" t="s">
        <v>102</v>
      </c>
      <c r="E1" s="10" t="s">
        <v>103</v>
      </c>
      <c r="F1" s="10" t="s">
        <v>104</v>
      </c>
      <c r="G1" s="10" t="s">
        <v>105</v>
      </c>
      <c r="H1" s="10" t="s">
        <v>106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89</v>
      </c>
      <c r="B3" s="94"/>
      <c r="C3" s="11"/>
      <c r="D3" s="12">
        <v>3400.0065639643999</v>
      </c>
      <c r="E3" s="13"/>
      <c r="F3" s="13"/>
      <c r="G3" s="13"/>
      <c r="H3" s="14"/>
    </row>
    <row r="4" spans="1:8">
      <c r="A4" s="99" t="s">
        <v>107</v>
      </c>
      <c r="B4" s="15" t="s">
        <v>108</v>
      </c>
      <c r="C4" s="11"/>
      <c r="D4" s="12">
        <v>332.56706822870001</v>
      </c>
      <c r="E4" s="13"/>
      <c r="F4" s="13"/>
      <c r="G4" s="13"/>
      <c r="H4" s="14"/>
    </row>
    <row r="5" spans="1:8">
      <c r="A5" s="99"/>
      <c r="B5" s="15" t="s">
        <v>109</v>
      </c>
      <c r="C5" s="10"/>
      <c r="D5" s="12">
        <v>13.899250080810001</v>
      </c>
      <c r="E5" s="13"/>
      <c r="F5" s="13"/>
      <c r="G5" s="13"/>
      <c r="H5" s="16"/>
    </row>
    <row r="6" spans="1:8">
      <c r="A6" s="100"/>
      <c r="B6" s="15" t="s">
        <v>110</v>
      </c>
      <c r="C6" s="10"/>
      <c r="D6" s="12">
        <v>3053.5402456549</v>
      </c>
      <c r="E6" s="13"/>
      <c r="F6" s="13"/>
      <c r="G6" s="13"/>
      <c r="H6" s="16"/>
    </row>
    <row r="7" spans="1:8">
      <c r="A7" s="100"/>
      <c r="B7" s="15" t="s">
        <v>111</v>
      </c>
      <c r="C7" s="10"/>
      <c r="D7" s="12">
        <v>0</v>
      </c>
      <c r="E7" s="13"/>
      <c r="F7" s="13"/>
      <c r="G7" s="13"/>
      <c r="H7" s="16"/>
    </row>
    <row r="8" spans="1:8">
      <c r="A8" s="95" t="s">
        <v>92</v>
      </c>
      <c r="B8" s="96"/>
      <c r="C8" s="99" t="s">
        <v>112</v>
      </c>
      <c r="D8" s="17">
        <v>3400.0065639643999</v>
      </c>
      <c r="E8" s="13">
        <v>1</v>
      </c>
      <c r="F8" s="13" t="s">
        <v>113</v>
      </c>
      <c r="G8" s="17">
        <v>3400.0065639643999</v>
      </c>
      <c r="H8" s="16"/>
    </row>
    <row r="9" spans="1:8">
      <c r="A9" s="101">
        <v>1</v>
      </c>
      <c r="B9" s="15" t="s">
        <v>108</v>
      </c>
      <c r="C9" s="99"/>
      <c r="D9" s="17">
        <v>332.56706822870001</v>
      </c>
      <c r="E9" s="13"/>
      <c r="F9" s="13"/>
      <c r="G9" s="13"/>
      <c r="H9" s="100" t="s">
        <v>42</v>
      </c>
    </row>
    <row r="10" spans="1:8">
      <c r="A10" s="99"/>
      <c r="B10" s="15" t="s">
        <v>109</v>
      </c>
      <c r="C10" s="99"/>
      <c r="D10" s="17">
        <v>13.899250080810001</v>
      </c>
      <c r="E10" s="13"/>
      <c r="F10" s="13"/>
      <c r="G10" s="13"/>
      <c r="H10" s="100"/>
    </row>
    <row r="11" spans="1:8">
      <c r="A11" s="99"/>
      <c r="B11" s="15" t="s">
        <v>110</v>
      </c>
      <c r="C11" s="99"/>
      <c r="D11" s="17">
        <v>3053.5402456549</v>
      </c>
      <c r="E11" s="13"/>
      <c r="F11" s="13"/>
      <c r="G11" s="13"/>
      <c r="H11" s="100"/>
    </row>
    <row r="12" spans="1:8">
      <c r="A12" s="99"/>
      <c r="B12" s="15" t="s">
        <v>111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62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114</v>
      </c>
      <c r="B14" s="15" t="s">
        <v>108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109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111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96</v>
      </c>
      <c r="B18" s="96"/>
      <c r="C18" s="99" t="s">
        <v>112</v>
      </c>
      <c r="D18" s="17">
        <v>0</v>
      </c>
      <c r="E18" s="13">
        <v>1</v>
      </c>
      <c r="F18" s="13" t="s">
        <v>113</v>
      </c>
      <c r="G18" s="17">
        <v>0</v>
      </c>
      <c r="H18" s="16"/>
    </row>
    <row r="19" spans="1:8">
      <c r="A19" s="101">
        <v>1</v>
      </c>
      <c r="B19" s="15" t="s">
        <v>108</v>
      </c>
      <c r="C19" s="99"/>
      <c r="D19" s="17">
        <v>0</v>
      </c>
      <c r="E19" s="13"/>
      <c r="F19" s="13"/>
      <c r="G19" s="13"/>
      <c r="H19" s="100" t="s">
        <v>42</v>
      </c>
    </row>
    <row r="20" spans="1:8">
      <c r="A20" s="99"/>
      <c r="B20" s="15" t="s">
        <v>109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111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72</v>
      </c>
      <c r="B23" s="94"/>
      <c r="C23" s="10"/>
      <c r="D23" s="12">
        <v>390.38</v>
      </c>
      <c r="E23" s="13"/>
      <c r="F23" s="13"/>
      <c r="G23" s="13"/>
      <c r="H23" s="16"/>
    </row>
    <row r="24" spans="1:8">
      <c r="A24" s="99" t="s">
        <v>115</v>
      </c>
      <c r="B24" s="15" t="s">
        <v>108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109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110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111</v>
      </c>
      <c r="C27" s="10"/>
      <c r="D27" s="12">
        <v>390.38</v>
      </c>
      <c r="E27" s="13"/>
      <c r="F27" s="13"/>
      <c r="G27" s="13"/>
      <c r="H27" s="16"/>
    </row>
    <row r="28" spans="1:8">
      <c r="A28" s="95" t="s">
        <v>72</v>
      </c>
      <c r="B28" s="96"/>
      <c r="C28" s="99" t="s">
        <v>112</v>
      </c>
      <c r="D28" s="17">
        <v>390.38</v>
      </c>
      <c r="E28" s="13">
        <v>1</v>
      </c>
      <c r="F28" s="13" t="s">
        <v>113</v>
      </c>
      <c r="G28" s="17">
        <v>390.38</v>
      </c>
      <c r="H28" s="16"/>
    </row>
    <row r="29" spans="1:8">
      <c r="A29" s="101">
        <v>1</v>
      </c>
      <c r="B29" s="15" t="s">
        <v>108</v>
      </c>
      <c r="C29" s="99"/>
      <c r="D29" s="17">
        <v>0</v>
      </c>
      <c r="E29" s="13"/>
      <c r="F29" s="13"/>
      <c r="G29" s="13"/>
      <c r="H29" s="100" t="s">
        <v>42</v>
      </c>
    </row>
    <row r="30" spans="1:8">
      <c r="A30" s="99"/>
      <c r="B30" s="15" t="s">
        <v>109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110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111</v>
      </c>
      <c r="C32" s="99"/>
      <c r="D32" s="17">
        <v>390.38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116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117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</row>
    <row r="4" spans="1:8" ht="39" customHeight="1">
      <c r="A4" s="3" t="s">
        <v>127</v>
      </c>
      <c r="B4" s="4" t="s">
        <v>113</v>
      </c>
      <c r="C4" s="5">
        <v>1</v>
      </c>
      <c r="D4" s="5">
        <v>3053.5353739730999</v>
      </c>
      <c r="E4" s="4" t="s">
        <v>128</v>
      </c>
      <c r="F4" s="3" t="s">
        <v>127</v>
      </c>
      <c r="G4" s="5">
        <v>3053.5353739730999</v>
      </c>
      <c r="H4" s="6" t="s">
        <v>129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5E493AE81CC4445B9536222FFBFE0949_12</vt:lpwstr>
  </property>
  <property fmtid="{D5CDD505-2E9C-101B-9397-08002B2CF9AE}" pid="3" name="KSOProductBuildVer">
    <vt:lpwstr>1049-12.2.0.20795</vt:lpwstr>
  </property>
</Properties>
</file>